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30\010 盛岡市\030000財政部\031000財政課\190130公営企業に係る経営比較分析表の分析等について\02回答案\"/>
    </mc:Choice>
  </mc:AlternateContent>
  <workbookProtection workbookAlgorithmName="SHA-512" workbookHashValue="LXcKjH+RgSbNHuQBK7brIEBkTtsfcrThxeoHHo50GFNaFA/PNsPDEZ4oAZ8/O/0LgASFy77WI+fBsNTDJBhDCQ==" workbookSaltValue="Q9jKhfIifSw3FwlKW2sARQ==" workbookSpinCount="100000" lockStructure="1"/>
  <bookViews>
    <workbookView xWindow="0" yWindow="0" windowWidth="19170" windowHeight="81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<sst xmlns="http://schemas.openxmlformats.org/spreadsheetml/2006/main" count="240" uniqueCount="125">
  <si>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</si>
  <si>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</si>
  <si>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</si>
  <si>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</si>
  <si>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</si>
  <si>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</si>
  <si>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</si>
  <si>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</si>
  <si>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</si>
  <si>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</si>
  <si>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</si>
  <si>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</si>
  <si>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</si>
  <si>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</si>
  <si>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</si>
  <si>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</si>
  <si>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</si>
  <si>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</si>
  <si>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</si>
  <si>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</si>
  <si>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</si>
  <si>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</si>
  <si>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</si>
  <si>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</si>
  <si>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</si>
  <si>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</si>
  <si>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</si>
  <si>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</si>
  <si>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</si>
  <si>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</si>
  <si>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</si>
  <si>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</si>
  <si>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</si>
  <si>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</si>
  <si>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</si>
  <si>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</si>
  <si>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</si>
  <si>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</si>
  <si>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</si>
  <si>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</si>
  <si>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</si>
  <si>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</si>
  <si>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</si>
  <si>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</si>
  <si>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</si>
  <si>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</si>
  <si>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</si>
  <si>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</si>
  <si>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</si>
  <si>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</si>
  <si>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</si>
  <si>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</si>
  <si>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</si>
  <si>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</si>
  <si>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</si>
  <si>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</si>
  <si>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</si>
  <si>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</si>
  <si>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</si>
  <si>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</si>
  <si>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</si>
  <si>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</si>
  <si>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</si>
  <si>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</si>
  <si>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</si>
  <si>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</si>
  <si>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</si>
  <si>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</si>
  <si>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</si>
  <si>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</si>
  <si>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</si>
  <si>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</si>
  <si>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</si>
  <si>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</si>
  <si>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</si>
  <si>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</si>
  <si>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</si>
  <si>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</si>
  <si>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</si>
  <si>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</si>
  <si>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</si>
  <si>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</si>
  <si>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</si>
  <si>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</si>
  <si>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</si>
  <si>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</si>
  <si>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</si>
  <si>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</si>
  <si>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</si>
  <si>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</si>
  <si>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</si>
  <si>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</si>
  <si>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</si>
  <si>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</si>
  <si>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</si>
  <si>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</si>
  <si>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</si>
  <si>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</si>
  <si>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</si>
  <si>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</si>
  <si>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</si>
  <si>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</si>
  <si>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</si>
  <si>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</si>
  <si>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</si>
  <si>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</si>
  <si>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</si>
  <si>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</si>
  <si>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</si>
  <si>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</si>
  <si>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</si>
  <si>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</si>
  <si>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</si>
  <si>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</si>
  <si>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</si>
  <si>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</si>
  <si>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</si>
  <si>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</si>
  <si>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</si>
  <si>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</si>
  <si>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</si>
  <si>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</si>
  <si>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下回り，単年度収支が赤字である状況が続いている。また．経費回収率も100%を下回る状況が続いており，全国平均値・類似団体平均値と比較しても低い水準となっていることから，使用料水準の適正化が課題となっている。
　今後，処理施設の改築・更新が必要となり，多額の事業費を投入しなければならない状況であるが，市の財政状況等を踏まえると市費負担分の捻出は困難な状況にある。
　このことから，汚水処理費(維持管理費)の削減など一層の経営効率化を推進するとともに，使用料の見直しを行うなど，必要な経費の確保が必要である。
　水洗化率は80%台で推移しているため，今後も接続促進の取組を継続し，使用料収入の増加に努める。</t>
    <rPh sb="261" eb="263">
      <t>ヒツヨウ</t>
    </rPh>
    <phoneticPr fontId="4"/>
  </si>
  <si>
    <t>　各農業集落排水処理施設は，将来的に大規模な改築・更新が見込まれ，その費用が多額となるため，市の負担軽減及び汚水処理施設の整理統合の観点から，公共下水道への接続の調査検討のほか，将来的な更新需要のピークに備え，長寿命化による更新費用の平準化・ライフサイクルコストの最小化の取組が必要である。
　また，厳しい経営状況の下，将来の事業継続に向けて，受益者負担の適正化等の抜本的な対策が必要な状況である。</t>
    <rPh sb="139" eb="141">
      <t>ヒツヨウ</t>
    </rPh>
    <phoneticPr fontId="4"/>
  </si>
  <si>
    <t>　下水道事業（農業集落排水事業）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推進計画に基づき，将来にわたって市民が下水道事業のサービスを安定的に受けられるような事業経営に努める。また，使用料については，受益者負担公平の原則のもと，使用料体系も含めた適時適切な見直しを検討する必要がある。</t>
    <rPh sb="7" eb="9">
      <t>ノウギョウ</t>
    </rPh>
    <rPh sb="9" eb="11">
      <t>シュウラク</t>
    </rPh>
    <rPh sb="11" eb="13">
      <t>ハイスイ</t>
    </rPh>
    <rPh sb="13" eb="15">
      <t>ジギョウ</t>
    </rPh>
    <rPh sb="46" eb="48">
      <t>キキ</t>
    </rPh>
    <rPh sb="49" eb="51">
      <t>フキュウ</t>
    </rPh>
    <rPh sb="51" eb="52">
      <t>トウ</t>
    </rPh>
    <rPh sb="64" eb="66">
      <t>シュウニュウ</t>
    </rPh>
    <rPh sb="261" eb="2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</si>
</sst>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7E-430E-B63E-871B5A3EF5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EC7E-430E-B63E-871B5A3EF5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72.12</c:v>
                </c:pt>
                <c:pt idx="1">
                  <c:v>70.28</c:v>
                </c:pt>
                <c:pt idx="2">
                  <c:v>71.069999999999993</c:v>
                </c:pt>
                <c:pt idx="3">
                  <c:v>74.17</c:v>
                </c:pt>
                <c:pt idx="4">
                  <c:v>75.31</c:v>
                </c:pt>
              </c:numCache>
            </c:numRef>
          </c:val>
          <c:extLst>
            <c:ext xmlns:c16="http://schemas.microsoft.com/office/drawing/2014/chart" uri="{C3380CC4-5D6E-409C-BE32-E72D297353CC}">
              <c16:uniqueId val="{00000000-BB18-45A3-90B8-D026083EB9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BB18-45A3-90B8-D026083EB9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82.63</c:v>
                </c:pt>
                <c:pt idx="1">
                  <c:v>82.05</c:v>
                </c:pt>
                <c:pt idx="2">
                  <c:v>82.6</c:v>
                </c:pt>
                <c:pt idx="3">
                  <c:v>87.8</c:v>
                </c:pt>
                <c:pt idx="4">
                  <c:v>84.5</c:v>
                </c:pt>
              </c:numCache>
            </c:numRef>
          </c:val>
          <c:extLst>
            <c:ext xmlns:c16="http://schemas.microsoft.com/office/drawing/2014/chart" uri="{C3380CC4-5D6E-409C-BE32-E72D297353CC}">
              <c16:uniqueId val="{00000000-6D36-4787-A64C-10E7A9F659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6D36-4787-A64C-10E7A9F659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69.56</c:v>
                </c:pt>
                <c:pt idx="1">
                  <c:v>69.739999999999995</c:v>
                </c:pt>
                <c:pt idx="2">
                  <c:v>70.540000000000006</c:v>
                </c:pt>
                <c:pt idx="3">
                  <c:v>67.12</c:v>
                </c:pt>
                <c:pt idx="4">
                  <c:v>88.66</c:v>
                </c:pt>
              </c:numCache>
            </c:numRef>
          </c:val>
          <c:extLst>
            <c:ext xmlns:c16="http://schemas.microsoft.com/office/drawing/2014/chart" uri="{C3380CC4-5D6E-409C-BE32-E72D297353CC}">
              <c16:uniqueId val="{00000000-7956-4A6C-9F38-AB772468D6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6-4A6C-9F38-AB772468D6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6-4189-B9B3-DBEB1D64C0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6-4189-B9B3-DBEB1D64C0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E-43E2-A82D-B0B9CEAA4D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E-43E2-A82D-B0B9CEAA4D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D7-41DD-9151-2856828AFD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D7-41DD-9151-2856828AFD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7C-497A-9A22-AA283DC234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7C-497A-9A22-AA283DC234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2044.33</c:v>
                </c:pt>
                <c:pt idx="1">
                  <c:v>1800.09</c:v>
                </c:pt>
                <c:pt idx="2" formatCode="#,##0.00;&quot;△&quot;#,##0.00">
                  <c:v>0</c:v>
                </c:pt>
                <c:pt idx="3">
                  <c:v>4614.3</c:v>
                </c:pt>
                <c:pt idx="4" formatCode="#,##0.00;&quot;△&quot;#,##0.00">
                  <c:v>0</c:v>
                </c:pt>
              </c:numCache>
            </c:numRef>
          </c:val>
          <c:extLst>
            <c:ext xmlns:c16="http://schemas.microsoft.com/office/drawing/2014/chart" uri="{C3380CC4-5D6E-409C-BE32-E72D297353CC}">
              <c16:uniqueId val="{00000000-BEC5-4748-97E4-A2D131D415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BEC5-4748-97E4-A2D131D415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27.54</c:v>
                </c:pt>
                <c:pt idx="1">
                  <c:v>29.23</c:v>
                </c:pt>
                <c:pt idx="2">
                  <c:v>29.06</c:v>
                </c:pt>
                <c:pt idx="3">
                  <c:v>29.39</c:v>
                </c:pt>
                <c:pt idx="4">
                  <c:v>53.96</c:v>
                </c:pt>
              </c:numCache>
            </c:numRef>
          </c:val>
          <c:extLst>
            <c:ext xmlns:c16="http://schemas.microsoft.com/office/drawing/2014/chart" uri="{C3380CC4-5D6E-409C-BE32-E72D297353CC}">
              <c16:uniqueId val="{00000000-F506-403F-A6F3-DB4EC04FC4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F506-403F-A6F3-DB4EC04FC4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325.37</c:v>
                </c:pt>
                <c:pt idx="1">
                  <c:v>301.93</c:v>
                </c:pt>
                <c:pt idx="2">
                  <c:v>300.08999999999997</c:v>
                </c:pt>
                <c:pt idx="3">
                  <c:v>287.3</c:v>
                </c:pt>
                <c:pt idx="4">
                  <c:v>150</c:v>
                </c:pt>
              </c:numCache>
            </c:numRef>
          </c:val>
          <c:extLst>
            <c:ext xmlns:c16="http://schemas.microsoft.com/office/drawing/2014/chart" uri="{C3380CC4-5D6E-409C-BE32-E72D297353CC}">
              <c16:uniqueId val="{00000000-CA25-437B-A9EE-71388B0051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CA25-437B-A9EE-71388B0051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6" zoomScale="85" zoomScaleNormal="8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岩手県　盛岡市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291859</v>
      </c>
      <c r="AM8" s="49"/>
      <c r="AN8" s="49"/>
      <c r="AO8" s="49"/>
      <c r="AP8" s="49"/>
      <c r="AQ8" s="49"/>
      <c r="AR8" s="49"/>
      <c r="AS8" s="49"/>
      <c r="AT8" s="44">
        <f>データ!T6</f>
        <v>886.47</v>
      </c>
      <c r="AU8" s="44"/>
      <c r="AV8" s="44"/>
      <c r="AW8" s="44"/>
      <c r="AX8" s="44"/>
      <c r="AY8" s="44"/>
      <c r="AZ8" s="44"/>
      <c r="BA8" s="44"/>
      <c r="BB8" s="44">
        <f>データ!U6</f>
        <v>329.24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2.58</v>
      </c>
      <c r="Q10" s="44"/>
      <c r="R10" s="44"/>
      <c r="S10" s="44"/>
      <c r="T10" s="44"/>
      <c r="U10" s="44"/>
      <c r="V10" s="44"/>
      <c r="W10" s="44">
        <f>データ!Q6</f>
        <v>100</v>
      </c>
      <c r="X10" s="44"/>
      <c r="Y10" s="44"/>
      <c r="Z10" s="44"/>
      <c r="AA10" s="44"/>
      <c r="AB10" s="44"/>
      <c r="AC10" s="44"/>
      <c r="AD10" s="49">
        <f>データ!R6</f>
        <v>2718</v>
      </c>
      <c r="AE10" s="49"/>
      <c r="AF10" s="49"/>
      <c r="AG10" s="49"/>
      <c r="AH10" s="49"/>
      <c r="AI10" s="49"/>
      <c r="AJ10" s="49"/>
      <c r="AK10" s="2"/>
      <c r="AL10" s="49">
        <f>データ!V6</f>
        <v>7499</v>
      </c>
      <c r="AM10" s="49"/>
      <c r="AN10" s="49"/>
      <c r="AO10" s="49"/>
      <c r="AP10" s="49"/>
      <c r="AQ10" s="49"/>
      <c r="AR10" s="49"/>
      <c r="AS10" s="49"/>
      <c r="AT10" s="44">
        <f>データ!W6</f>
        <v>18.63</v>
      </c>
      <c r="AU10" s="44"/>
      <c r="AV10" s="44"/>
      <c r="AW10" s="44"/>
      <c r="AX10" s="44"/>
      <c r="AY10" s="44"/>
      <c r="AZ10" s="44"/>
      <c r="BA10" s="44"/>
      <c r="BB10" s="44">
        <f>データ!X6</f>
        <v>402.52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1O0UbOEAJ4JxiK5SQGMY81jtDs/TrRMoiF0yb7ZAkMfnymnZPlaGFbPFi5WQsdYCn4Xqg+9Ls/jpAS06IWAH0w==" saltValue="rpv3QskM7uf5k2uuUSsb5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32018</v>
      </c>
      <c r="D6" s="32">
        <f t="shared" si="3"/>
        <v>47</v>
      </c>
      <c r="E6" s="32">
        <f t="shared" si="3"/>
        <v>17</v>
      </c>
      <c r="F6" s="32">
        <f t="shared" si="3"/>
        <v>5</v>
      </c>
      <c r="G6" s="32">
        <f t="shared" si="3"/>
        <v>0</v>
      </c>
      <c r="H6" s="32" t="str">
        <f t="shared" si="3"/>
        <v>岩手県　盛岡市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2.58</v>
      </c>
      <c r="Q6" s="33">
        <f t="shared" si="3"/>
        <v>100</v>
      </c>
      <c r="R6" s="33">
        <f t="shared" si="3"/>
        <v>2718</v>
      </c>
      <c r="S6" s="33">
        <f t="shared" si="3"/>
        <v>291859</v>
      </c>
      <c r="T6" s="33">
        <f t="shared" si="3"/>
        <v>886.47</v>
      </c>
      <c r="U6" s="33">
        <f t="shared" si="3"/>
        <v>329.24</v>
      </c>
      <c r="V6" s="33">
        <f t="shared" si="3"/>
        <v>7499</v>
      </c>
      <c r="W6" s="33">
        <f t="shared" si="3"/>
        <v>18.63</v>
      </c>
      <c r="X6" s="33">
        <f t="shared" si="3"/>
        <v>402.52</v>
      </c>
      <c r="Y6" s="34">
        <f>IF(Y7="",NA(),Y7)</f>
        <v>69.56</v>
      </c>
      <c r="Z6" s="34">
        <f t="shared" ref="Z6:AH6" si="4">IF(Z7="",NA(),Z7)</f>
        <v>69.739999999999995</v>
      </c>
      <c r="AA6" s="34">
        <f t="shared" si="4"/>
        <v>70.540000000000006</v>
      </c>
      <c r="AB6" s="34">
        <f t="shared" si="4"/>
        <v>67.12</v>
      </c>
      <c r="AC6" s="34">
        <f t="shared" si="4"/>
        <v>88.66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2044.33</v>
      </c>
      <c r="BG6" s="34">
        <f t="shared" ref="BG6:BO6" si="7">IF(BG7="",NA(),BG7)</f>
        <v>1800.09</v>
      </c>
      <c r="BH6" s="33">
        <f t="shared" si="7"/>
        <v>0</v>
      </c>
      <c r="BI6" s="34">
        <f t="shared" si="7"/>
        <v>4614.3</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27.54</v>
      </c>
      <c r="BR6" s="34">
        <f t="shared" ref="BR6:BZ6" si="8">IF(BR7="",NA(),BR7)</f>
        <v>29.23</v>
      </c>
      <c r="BS6" s="34">
        <f t="shared" si="8"/>
        <v>29.06</v>
      </c>
      <c r="BT6" s="34">
        <f t="shared" si="8"/>
        <v>29.39</v>
      </c>
      <c r="BU6" s="34">
        <f t="shared" si="8"/>
        <v>53.96</v>
      </c>
      <c r="BV6" s="34">
        <f t="shared" si="8"/>
        <v>50.9</v>
      </c>
      <c r="BW6" s="34">
        <f t="shared" si="8"/>
        <v>50.82</v>
      </c>
      <c r="BX6" s="34">
        <f t="shared" si="8"/>
        <v>52.19</v>
      </c>
      <c r="BY6" s="34">
        <f t="shared" si="8"/>
        <v>55.32</v>
      </c>
      <c r="BZ6" s="34">
        <f t="shared" si="8"/>
        <v>59.8</v>
      </c>
      <c r="CA6" s="33" t="str">
        <f>IF(CA7="","",IF(CA7="-","【-】","【"&amp;SUBSTITUTE(TEXT(CA7,"#,##0.00"),"-","△")&amp;"】"))</f>
        <v>【60.64】</v>
      </c>
      <c r="CB6" s="34">
        <f>IF(CB7="",NA(),CB7)</f>
        <v>325.37</v>
      </c>
      <c r="CC6" s="34">
        <f t="shared" ref="CC6:CK6" si="9">IF(CC7="",NA(),CC7)</f>
        <v>301.93</v>
      </c>
      <c r="CD6" s="34">
        <f t="shared" si="9"/>
        <v>300.08999999999997</v>
      </c>
      <c r="CE6" s="34">
        <f t="shared" si="9"/>
        <v>287.3</v>
      </c>
      <c r="CF6" s="34">
        <f t="shared" si="9"/>
        <v>150</v>
      </c>
      <c r="CG6" s="34">
        <f t="shared" si="9"/>
        <v>293.27</v>
      </c>
      <c r="CH6" s="34">
        <f t="shared" si="9"/>
        <v>300.52</v>
      </c>
      <c r="CI6" s="34">
        <f t="shared" si="9"/>
        <v>296.14</v>
      </c>
      <c r="CJ6" s="34">
        <f t="shared" si="9"/>
        <v>283.17</v>
      </c>
      <c r="CK6" s="34">
        <f t="shared" si="9"/>
        <v>263.76</v>
      </c>
      <c r="CL6" s="33" t="str">
        <f>IF(CL7="","",IF(CL7="-","【-】","【"&amp;SUBSTITUTE(TEXT(CL7,"#,##0.00"),"-","△")&amp;"】"))</f>
        <v>【255.52】</v>
      </c>
      <c r="CM6" s="34">
        <f>IF(CM7="",NA(),CM7)</f>
        <v>72.12</v>
      </c>
      <c r="CN6" s="34">
        <f t="shared" ref="CN6:CV6" si="10">IF(CN7="",NA(),CN7)</f>
        <v>70.28</v>
      </c>
      <c r="CO6" s="34">
        <f t="shared" si="10"/>
        <v>71.069999999999993</v>
      </c>
      <c r="CP6" s="34">
        <f t="shared" si="10"/>
        <v>74.17</v>
      </c>
      <c r="CQ6" s="34">
        <f t="shared" si="10"/>
        <v>75.31</v>
      </c>
      <c r="CR6" s="34">
        <f t="shared" si="10"/>
        <v>53.78</v>
      </c>
      <c r="CS6" s="34">
        <f t="shared" si="10"/>
        <v>53.24</v>
      </c>
      <c r="CT6" s="34">
        <f t="shared" si="10"/>
        <v>52.31</v>
      </c>
      <c r="CU6" s="34">
        <f t="shared" si="10"/>
        <v>60.65</v>
      </c>
      <c r="CV6" s="34">
        <f t="shared" si="10"/>
        <v>51.75</v>
      </c>
      <c r="CW6" s="33" t="str">
        <f>IF(CW7="","",IF(CW7="-","【-】","【"&amp;SUBSTITUTE(TEXT(CW7,"#,##0.00"),"-","△")&amp;"】"))</f>
        <v>【52.49】</v>
      </c>
      <c r="CX6" s="34">
        <f>IF(CX7="",NA(),CX7)</f>
        <v>82.63</v>
      </c>
      <c r="CY6" s="34">
        <f t="shared" ref="CY6:DG6" si="11">IF(CY7="",NA(),CY7)</f>
        <v>82.05</v>
      </c>
      <c r="CZ6" s="34">
        <f t="shared" si="11"/>
        <v>82.6</v>
      </c>
      <c r="DA6" s="34">
        <f t="shared" si="11"/>
        <v>87.8</v>
      </c>
      <c r="DB6" s="34">
        <f t="shared" si="11"/>
        <v>84.5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32018</v>
      </c>
      <c r="D7" s="36">
        <v>47</v>
      </c>
      <c r="E7" s="36">
        <v>17</v>
      </c>
      <c r="F7" s="36">
        <v>5</v>
      </c>
      <c r="G7" s="36">
        <v>0</v>
      </c>
      <c r="H7" s="36" t="s">
        <v>109</v>
      </c>
      <c r="I7" s="36" t="s">
        <v>110</v>
      </c>
      <c r="J7" s="36" t="s">
        <v>111</v>
      </c>
      <c r="K7" s="36" t="s">
        <v>112</v>
      </c>
      <c r="L7" s="36" t="s">
        <v>113</v>
      </c>
      <c r="M7" s="36" t="s">
        <v>114</v>
      </c>
      <c r="N7" s="37" t="s">
        <v>115</v>
      </c>
      <c r="O7" s="37" t="s">
        <v>116</v>
      </c>
      <c r="P7" s="37">
        <v>2.58</v>
      </c>
      <c r="Q7" s="37">
        <v>100</v>
      </c>
      <c r="R7" s="37">
        <v>2718</v>
      </c>
      <c r="S7" s="37">
        <v>291859</v>
      </c>
      <c r="T7" s="37">
        <v>886.47</v>
      </c>
      <c r="U7" s="37">
        <v>329.24</v>
      </c>
      <c r="V7" s="37">
        <v>7499</v>
      </c>
      <c r="W7" s="37">
        <v>18.63</v>
      </c>
      <c r="X7" s="37">
        <v>402.52</v>
      </c>
      <c r="Y7" s="37">
        <v>69.56</v>
      </c>
      <c r="Z7" s="37">
        <v>69.739999999999995</v>
      </c>
      <c r="AA7" s="37">
        <v>70.540000000000006</v>
      </c>
      <c r="AB7" s="37">
        <v>67.12</v>
      </c>
      <c r="AC7" s="37">
        <v>88.66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2044.33</v>
      </c>
      <c r="BG7" s="37">
        <v>1800.09</v>
      </c>
      <c r="BH7" s="37">
        <v>0</v>
      </c>
      <c r="BI7" s="37">
        <v>4614.3</v>
      </c>
      <c r="BJ7" s="37">
        <v>0</v>
      </c>
      <c r="BK7" s="37">
        <v>1126.77</v>
      </c>
      <c r="BL7" s="37">
        <v>1044.8</v>
      </c>
      <c r="BM7" s="37">
        <v>1081.8</v>
      </c>
      <c r="BN7" s="37">
        <v>974.93</v>
      </c>
      <c r="BO7" s="37">
        <v>855.8</v>
      </c>
      <c r="BP7" s="37">
        <v>814.89</v>
      </c>
      <c r="BQ7" s="37">
        <v>27.54</v>
      </c>
      <c r="BR7" s="37">
        <v>29.23</v>
      </c>
      <c r="BS7" s="37">
        <v>29.06</v>
      </c>
      <c r="BT7" s="37">
        <v>29.39</v>
      </c>
      <c r="BU7" s="37">
        <v>53.96</v>
      </c>
      <c r="BV7" s="37">
        <v>50.9</v>
      </c>
      <c r="BW7" s="37">
        <v>50.82</v>
      </c>
      <c r="BX7" s="37">
        <v>52.19</v>
      </c>
      <c r="BY7" s="37">
        <v>55.32</v>
      </c>
      <c r="BZ7" s="37">
        <v>59.8</v>
      </c>
      <c r="CA7" s="37">
        <v>60.64</v>
      </c>
      <c r="CB7" s="37">
        <v>325.37</v>
      </c>
      <c r="CC7" s="37">
        <v>301.93</v>
      </c>
      <c r="CD7" s="37">
        <v>300.08999999999997</v>
      </c>
      <c r="CE7" s="37">
        <v>287.3</v>
      </c>
      <c r="CF7" s="37">
        <v>150</v>
      </c>
      <c r="CG7" s="37">
        <v>293.27</v>
      </c>
      <c r="CH7" s="37">
        <v>300.52</v>
      </c>
      <c r="CI7" s="37">
        <v>296.14</v>
      </c>
      <c r="CJ7" s="37">
        <v>283.17</v>
      </c>
      <c r="CK7" s="37">
        <v>263.76</v>
      </c>
      <c r="CL7" s="37">
        <v>255.52</v>
      </c>
      <c r="CM7" s="37">
        <v>72.12</v>
      </c>
      <c r="CN7" s="37">
        <v>70.28</v>
      </c>
      <c r="CO7" s="37">
        <v>71.069999999999993</v>
      </c>
      <c r="CP7" s="37">
        <v>74.17</v>
      </c>
      <c r="CQ7" s="37">
        <v>75.31</v>
      </c>
      <c r="CR7" s="37">
        <v>53.78</v>
      </c>
      <c r="CS7" s="37">
        <v>53.24</v>
      </c>
      <c r="CT7" s="37">
        <v>52.31</v>
      </c>
      <c r="CU7" s="37">
        <v>60.65</v>
      </c>
      <c r="CV7" s="37">
        <v>51.75</v>
      </c>
      <c r="CW7" s="37">
        <v>52.49</v>
      </c>
      <c r="CX7" s="37">
        <v>82.63</v>
      </c>
      <c r="CY7" s="37">
        <v>82.05</v>
      </c>
      <c r="CZ7" s="37">
        <v>82.6</v>
      </c>
      <c r="DA7" s="37">
        <v>87.8</v>
      </c>
      <c r="DB7" s="37">
        <v>84.5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morioka</cp:lastModifiedBy>
  <cp:lastPrinted>2019-01-16T03:01:32Z</cp:lastPrinted>
  <dcterms:created xsi:type="dcterms:W3CDTF">2018-12-03T09:19:26Z</dcterms:created>
  <dcterms:modified xsi:type="dcterms:W3CDTF">2019-01-16T06:23:35Z</dcterms:modified>
  <cp:category/>
</cp:coreProperties>
</file>