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H30\010 盛岡市\030000財政部\031000財政課\190130公営企業に係る経営比較分析表の分析等について\02回答案\"/>
    </mc:Choice>
  </mc:AlternateContent>
  <workbookProtection workbookAlgorithmName="SHA-512" workbookHashValue="rmx9pZsuhkN1SBagw47UL3mNWqkeNlhWj+P0NlFigONSVGi7XLm2xwPaWN4pLajje6fon5M8HcFOk2NiPHUc4Q==" workbookSaltValue="rD1TaG1XBtD+9c5OaOGf/A==" workbookSpinCount="100000" lockStructure="1"/>
  <bookViews>
    <workbookView xWindow="0" yWindow="0" windowWidth="19200" windowHeight="110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<sst xmlns="http://schemas.openxmlformats.org/spreadsheetml/2006/main" count="232" uniqueCount="120">
  <si>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</si>
  <si>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</si>
  <si>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</si>
  <si>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</si>
  <si>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</si>
  <si>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</si>
  <si>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</si>
  <si>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</si>
  <si>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</si>
  <si>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</si>
  <si>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</si>
  <si>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</si>
  <si>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</si>
  <si>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</si>
  <si>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</si>
  <si>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</si>
  <si>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</si>
  <si>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</si>
  <si>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</si>
  <si>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</si>
  <si>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</si>
  <si>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</si>
  <si>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</si>
  <si>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</si>
  <si>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</si>
  <si>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</si>
  <si>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</si>
  <si>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</si>
  <si>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</si>
  <si>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</si>
  <si>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</si>
  <si>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</si>
  <si>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</si>
  <si>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</si>
  <si>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</si>
  <si>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</si>
  <si>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</si>
  <si>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</si>
  <si>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</si>
  <si>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</si>
  <si>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</si>
  <si>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</si>
  <si>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</si>
  <si>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</si>
  <si>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</si>
  <si>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</si>
  <si>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</si>
  <si>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</si>
  <si>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</si>
  <si>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</si>
  <si>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</si>
  <si>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</si>
  <si>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</si>
  <si>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</si>
  <si>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</si>
  <si>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</si>
  <si>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</si>
  <si>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</si>
  <si>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</si>
  <si>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</si>
  <si>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</si>
  <si>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</si>
  <si>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</si>
  <si>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</si>
  <si>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</si>
  <si>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</si>
  <si>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</si>
  <si>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</si>
  <si>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</si>
  <si>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</si>
  <si>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</si>
  <si>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</si>
  <si>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</si>
  <si>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</si>
  <si>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</si>
  <si>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</si>
  <si>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</si>
  <si>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</si>
  <si>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</si>
  <si>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</si>
  <si>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</si>
  <si>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</si>
  <si>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</si>
  <si>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</si>
  <si>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</si>
  <si>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</si>
  <si>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</si>
  <si>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</si>
  <si>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</si>
  <si>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</si>
  <si>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</si>
  <si>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</si>
  <si>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</si>
  <si>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</si>
  <si>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</si>
  <si>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</si>
  <si>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</si>
  <si>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</si>
  <si>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</si>
  <si>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</si>
  <si>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</si>
  <si>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</si>
  <si>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</si>
  <si>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</si>
  <si>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</si>
  <si>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</si>
  <si>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</si>
  <si>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</si>
  <si>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</si>
  <si>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</si>
  <si>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</si>
  <si>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</si>
  <si>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</si>
  <si>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</si>
  <si>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</si>
  <si>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</si>
  <si>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</si>
  <si>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経常収支比率は100%以上で，水道料金を主とする収益で維持管理等の費用を賄えており，収支黒字を確保した健全経営を維持している。
　現在，累積欠損金は発生していないが，給水人口の減少等により，水道料金収入の減少傾向が続くことが見込まれることから，経営の健全性を確保できる料金収入の確保と一層の経営効率化が必要である。
　企業債による借入の抑制に伴う利息償還の負担減少により，使用水量の減少等の厳しい経営環境下においても継続的に純利益を確保できていることから，今後も引き続き企業債残高の削減に努める。
　料金回収率は100%以上を維持しており，適正な料金水準を確保しているが，水需要の減少に対応した料金水準による安定経営の継続が必要である。
　有収率は，平成25年度以降，年々上昇しており比較的良好な水準にあり，経年老朽管の更新や耐震化等が要因として挙げられる。
　今後も，水需要の減少が見込まれることから，将来の水需要に対応した施設の更新や再構築，効率的な水運用を推進し，持続可能な水道事業の健全経営の実現に向け，一層の効率的な事業運営に努める。
　なお，施設利用率の上昇は，浄水場の運用見直しに伴う配水能力の減少によるものである。</t>
    <rPh sb="12" eb="14">
      <t>イジョウ</t>
    </rPh>
    <rPh sb="271" eb="273">
      <t>テキセイ</t>
    </rPh>
    <rPh sb="364" eb="367">
      <t>タイシンカ</t>
    </rPh>
    <rPh sb="367" eb="368">
      <t>トウ</t>
    </rPh>
    <rPh sb="382" eb="384">
      <t>コンゴ</t>
    </rPh>
    <rPh sb="393" eb="395">
      <t>ミコ</t>
    </rPh>
    <rPh sb="432" eb="434">
      <t>スイシン</t>
    </rPh>
    <rPh sb="478" eb="480">
      <t>シセツ</t>
    </rPh>
    <rPh sb="480" eb="483">
      <t>リヨウリツ</t>
    </rPh>
    <rPh sb="484" eb="486">
      <t>ジョウショウ</t>
    </rPh>
    <rPh sb="488" eb="490">
      <t>ジョウスイ</t>
    </rPh>
    <rPh sb="490" eb="491">
      <t>ジョウ</t>
    </rPh>
    <rPh sb="492" eb="494">
      <t>ウンヨウ</t>
    </rPh>
    <rPh sb="494" eb="496">
      <t>ミナオ</t>
    </rPh>
    <rPh sb="498" eb="499">
      <t>トモナ</t>
    </rPh>
    <rPh sb="500" eb="502">
      <t>ハイスイ</t>
    </rPh>
    <rPh sb="502" eb="504">
      <t>ノウリョク</t>
    </rPh>
    <rPh sb="505" eb="507">
      <t>ゲンショウ</t>
    </rPh>
    <phoneticPr fontId="4"/>
  </si>
  <si>
    <t>　高度経済成長期の急激な水需要の増加に対応するため，多くの管渠や浄水場は昭和30年代以降に拡張整備を行っており，その施設が順次，法定耐用年数を超過するため，有形固定資産減価償却率や管路経年化率が年々増加している。
 法定耐用年数を超過している施設については，順次更新を進めるとともに適切な維持修繕等による長寿命化を図っている。
　管路更新率は，近年の入札不調の影響等に伴う更新工事の減少により，全国平均値や類似団体平均値に比較して低い状況で推移していたが，H29年度は発注時期や工事規模等の工夫により上昇している。
　経年管路を短期間で集中更新することは困難であるため，今後もアセットマネジメントによる老朽度・重要度を考慮し，耐震化工事と併せて，計画的かつ着実に施設更新を進める。</t>
    <rPh sb="144" eb="146">
      <t>イジ</t>
    </rPh>
    <rPh sb="146" eb="148">
      <t>シュウゼン</t>
    </rPh>
    <rPh sb="231" eb="233">
      <t>ネンド</t>
    </rPh>
    <rPh sb="234" eb="236">
      <t>ハッチュウ</t>
    </rPh>
    <rPh sb="236" eb="238">
      <t>ジキ</t>
    </rPh>
    <rPh sb="239" eb="241">
      <t>コウジ</t>
    </rPh>
    <rPh sb="241" eb="243">
      <t>キボ</t>
    </rPh>
    <rPh sb="243" eb="244">
      <t>トウ</t>
    </rPh>
    <rPh sb="245" eb="247">
      <t>クフウ</t>
    </rPh>
    <rPh sb="250" eb="252">
      <t>ジョウショウ</t>
    </rPh>
    <rPh sb="277" eb="279">
      <t>コンナン</t>
    </rPh>
    <rPh sb="316" eb="318">
      <t>コウジ</t>
    </rPh>
    <rPh sb="328" eb="330">
      <t>チャクジツ</t>
    </rPh>
    <rPh sb="331" eb="333">
      <t>シセツ</t>
    </rPh>
    <phoneticPr fontId="4"/>
  </si>
  <si>
    <t>　水道事業は，将来にわたり，給水人口の減少等による水需要の減少が見込まれることから，給水収益の大幅な増加が見込めない一方，施設の計画的な更新や災害対応の強化など多くの課題を抱えている。
　このような情勢を踏まえ，事業収入の実情に即した料金体系の適正化に向けた見直しを行い，平成29年４月に料金改定を行っている。
　今後も，水道料金に関する定期的な検証を行い，経営効率化を図りながら，適時適正に料金の見直しに取組み，安定経営の持続に努める。また，安定供給や水質確保，災害対策にも適切に対応するため，老朽施設の計画的な更新や耐震化を進めるとともに，適切な修繕による機能維持を着実に進める。</t>
    <rPh sb="1" eb="3">
      <t>スイドウ</t>
    </rPh>
    <rPh sb="3" eb="5">
      <t>ジギョウ</t>
    </rPh>
    <rPh sb="21" eb="22">
      <t>トウ</t>
    </rPh>
    <rPh sb="144" eb="146">
      <t>リョウキン</t>
    </rPh>
    <rPh sb="146" eb="148">
      <t>カイテイ</t>
    </rPh>
    <rPh sb="149" eb="15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</si>
</sst>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c:v>
                </c:pt>
                <c:pt idx="1">
                  <c:v>0.62</c:v>
                </c:pt>
                <c:pt idx="2">
                  <c:v>0.62</c:v>
                </c:pt>
                <c:pt idx="3">
                  <c:v>0.33</c:v>
                </c:pt>
                <c:pt idx="4">
                  <c:v>0.8</c:v>
                </c:pt>
              </c:numCache>
            </c:numRef>
          </c:val>
          <c:extLst>
            <c:ext xmlns:c16="http://schemas.microsoft.com/office/drawing/2014/chart" uri="{C3380CC4-5D6E-409C-BE32-E72D297353CC}">
              <c16:uniqueId val="{00000000-3F2E-48D0-A8EE-61286551945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3F2E-48D0-A8EE-61286551945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c:v>
                </c:pt>
                <c:pt idx="1">
                  <c:v>64.489999999999995</c:v>
                </c:pt>
                <c:pt idx="2">
                  <c:v>64.069999999999993</c:v>
                </c:pt>
                <c:pt idx="3">
                  <c:v>63.51</c:v>
                </c:pt>
                <c:pt idx="4">
                  <c:v>73.42</c:v>
                </c:pt>
              </c:numCache>
            </c:numRef>
          </c:val>
          <c:extLst>
            <c:ext xmlns:c16="http://schemas.microsoft.com/office/drawing/2014/chart" uri="{C3380CC4-5D6E-409C-BE32-E72D297353CC}">
              <c16:uniqueId val="{00000000-5F9B-4A85-B675-C9CF61092BA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5F9B-4A85-B675-C9CF61092BA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92.32</c:v>
                </c:pt>
                <c:pt idx="1">
                  <c:v>92.62</c:v>
                </c:pt>
                <c:pt idx="2">
                  <c:v>93.17</c:v>
                </c:pt>
                <c:pt idx="3">
                  <c:v>93.98</c:v>
                </c:pt>
                <c:pt idx="4">
                  <c:v>94.09</c:v>
                </c:pt>
              </c:numCache>
            </c:numRef>
          </c:val>
          <c:extLst>
            <c:ext xmlns:c16="http://schemas.microsoft.com/office/drawing/2014/chart" uri="{C3380CC4-5D6E-409C-BE32-E72D297353CC}">
              <c16:uniqueId val="{00000000-2691-4AD8-AC1B-CC933B01416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2691-4AD8-AC1B-CC933B01416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114.55</c:v>
                </c:pt>
                <c:pt idx="1">
                  <c:v>136.05000000000001</c:v>
                </c:pt>
                <c:pt idx="2">
                  <c:v>134.94</c:v>
                </c:pt>
                <c:pt idx="3">
                  <c:v>132.65</c:v>
                </c:pt>
                <c:pt idx="4">
                  <c:v>135.31</c:v>
                </c:pt>
              </c:numCache>
            </c:numRef>
          </c:val>
          <c:extLst>
            <c:ext xmlns:c16="http://schemas.microsoft.com/office/drawing/2014/chart" uri="{C3380CC4-5D6E-409C-BE32-E72D297353CC}">
              <c16:uniqueId val="{00000000-15B1-4141-830F-66CD9BAA47B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15B1-4141-830F-66CD9BAA47B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45.22</c:v>
                </c:pt>
                <c:pt idx="1">
                  <c:v>46.45</c:v>
                </c:pt>
                <c:pt idx="2">
                  <c:v>47.5</c:v>
                </c:pt>
                <c:pt idx="3">
                  <c:v>48.56</c:v>
                </c:pt>
                <c:pt idx="4">
                  <c:v>49.68</c:v>
                </c:pt>
              </c:numCache>
            </c:numRef>
          </c:val>
          <c:extLst>
            <c:ext xmlns:c16="http://schemas.microsoft.com/office/drawing/2014/chart" uri="{C3380CC4-5D6E-409C-BE32-E72D297353CC}">
              <c16:uniqueId val="{00000000-4357-4B6A-8111-022075609FE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4357-4B6A-8111-022075609FE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8.76</c:v>
                </c:pt>
                <c:pt idx="1">
                  <c:v>10.38</c:v>
                </c:pt>
                <c:pt idx="2">
                  <c:v>11.45</c:v>
                </c:pt>
                <c:pt idx="3">
                  <c:v>12.47</c:v>
                </c:pt>
                <c:pt idx="4">
                  <c:v>13.42</c:v>
                </c:pt>
              </c:numCache>
            </c:numRef>
          </c:val>
          <c:extLst>
            <c:ext xmlns:c16="http://schemas.microsoft.com/office/drawing/2014/chart" uri="{C3380CC4-5D6E-409C-BE32-E72D297353CC}">
              <c16:uniqueId val="{00000000-8024-4F5F-808A-C29ECA9BDF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8024-4F5F-808A-C29ECA9BDF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BE-4E44-B5B4-3C5DB846EFC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2BE-4E44-B5B4-3C5DB846EFC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1187.3599999999999</c:v>
                </c:pt>
                <c:pt idx="1">
                  <c:v>433.14</c:v>
                </c:pt>
                <c:pt idx="2">
                  <c:v>394.48</c:v>
                </c:pt>
                <c:pt idx="3">
                  <c:v>403.61</c:v>
                </c:pt>
                <c:pt idx="4">
                  <c:v>455.32</c:v>
                </c:pt>
              </c:numCache>
            </c:numRef>
          </c:val>
          <c:extLst>
            <c:ext xmlns:c16="http://schemas.microsoft.com/office/drawing/2014/chart" uri="{C3380CC4-5D6E-409C-BE32-E72D297353CC}">
              <c16:uniqueId val="{00000000-B261-4098-B182-AA74AE4F43A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B261-4098-B182-AA74AE4F43A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256.14</c:v>
                </c:pt>
                <c:pt idx="1">
                  <c:v>241.95</c:v>
                </c:pt>
                <c:pt idx="2">
                  <c:v>220.47</c:v>
                </c:pt>
                <c:pt idx="3">
                  <c:v>199.69</c:v>
                </c:pt>
                <c:pt idx="4">
                  <c:v>179.75</c:v>
                </c:pt>
              </c:numCache>
            </c:numRef>
          </c:val>
          <c:extLst>
            <c:ext xmlns:c16="http://schemas.microsoft.com/office/drawing/2014/chart" uri="{C3380CC4-5D6E-409C-BE32-E72D297353CC}">
              <c16:uniqueId val="{00000000-F895-4D36-9F23-39DDF66CCA0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F895-4D36-9F23-39DDF66CCA0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109.37</c:v>
                </c:pt>
                <c:pt idx="1">
                  <c:v>133.12</c:v>
                </c:pt>
                <c:pt idx="2">
                  <c:v>127.31</c:v>
                </c:pt>
                <c:pt idx="3">
                  <c:v>125.19</c:v>
                </c:pt>
                <c:pt idx="4">
                  <c:v>130.53</c:v>
                </c:pt>
              </c:numCache>
            </c:numRef>
          </c:val>
          <c:extLst>
            <c:ext xmlns:c16="http://schemas.microsoft.com/office/drawing/2014/chart" uri="{C3380CC4-5D6E-409C-BE32-E72D297353CC}">
              <c16:uniqueId val="{00000000-2239-472B-9360-F2546FA7785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2239-472B-9360-F2546FA7785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196.37</c:v>
                </c:pt>
                <c:pt idx="1">
                  <c:v>161.41999999999999</c:v>
                </c:pt>
                <c:pt idx="2">
                  <c:v>169.51</c:v>
                </c:pt>
                <c:pt idx="3">
                  <c:v>172.91</c:v>
                </c:pt>
                <c:pt idx="4">
                  <c:v>166.08</c:v>
                </c:pt>
              </c:numCache>
            </c:numRef>
          </c:val>
          <c:extLst>
            <c:ext xmlns:c16="http://schemas.microsoft.com/office/drawing/2014/chart" uri="{C3380CC4-5D6E-409C-BE32-E72D297353CC}">
              <c16:uniqueId val="{00000000-60C4-49E2-A054-20927B38A26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60C4-49E2-A054-20927B38A26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32" zoomScale="70" zoomScaleNormal="7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盛岡市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自治体職員</v>
      </c>
      <c r="AE8" s="58"/>
      <c r="AF8" s="58"/>
      <c r="AG8" s="58"/>
      <c r="AH8" s="58"/>
      <c r="AI8" s="58"/>
      <c r="AJ8" s="58"/>
      <c r="AK8" s="4"/>
      <c r="AL8" s="59">
        <f>データ!$R$6</f>
        <v>291859</v>
      </c>
      <c r="AM8" s="59"/>
      <c r="AN8" s="59"/>
      <c r="AO8" s="59"/>
      <c r="AP8" s="59"/>
      <c r="AQ8" s="59"/>
      <c r="AR8" s="59"/>
      <c r="AS8" s="59"/>
      <c r="AT8" s="50">
        <f>データ!$S$6</f>
        <v>886.47</v>
      </c>
      <c r="AU8" s="51"/>
      <c r="AV8" s="51"/>
      <c r="AW8" s="51"/>
      <c r="AX8" s="51"/>
      <c r="AY8" s="51"/>
      <c r="AZ8" s="51"/>
      <c r="BA8" s="51"/>
      <c r="BB8" s="52">
        <f>データ!$T$6</f>
        <v>329.24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76.569999999999993</v>
      </c>
      <c r="J10" s="51"/>
      <c r="K10" s="51"/>
      <c r="L10" s="51"/>
      <c r="M10" s="51"/>
      <c r="N10" s="51"/>
      <c r="O10" s="62"/>
      <c r="P10" s="52">
        <f>データ!$P$6</f>
        <v>98.08</v>
      </c>
      <c r="Q10" s="52"/>
      <c r="R10" s="52"/>
      <c r="S10" s="52"/>
      <c r="T10" s="52"/>
      <c r="U10" s="52"/>
      <c r="V10" s="52"/>
      <c r="W10" s="59">
        <f>データ!$Q$6</f>
        <v>2832</v>
      </c>
      <c r="X10" s="59"/>
      <c r="Y10" s="59"/>
      <c r="Z10" s="59"/>
      <c r="AA10" s="59"/>
      <c r="AB10" s="59"/>
      <c r="AC10" s="59"/>
      <c r="AD10" s="2"/>
      <c r="AE10" s="2"/>
      <c r="AF10" s="2"/>
      <c r="AG10" s="2"/>
      <c r="AH10" s="4"/>
      <c r="AI10" s="4"/>
      <c r="AJ10" s="4"/>
      <c r="AK10" s="4"/>
      <c r="AL10" s="59">
        <f>データ!$U$6</f>
        <v>284879</v>
      </c>
      <c r="AM10" s="59"/>
      <c r="AN10" s="59"/>
      <c r="AO10" s="59"/>
      <c r="AP10" s="59"/>
      <c r="AQ10" s="59"/>
      <c r="AR10" s="59"/>
      <c r="AS10" s="59"/>
      <c r="AT10" s="50">
        <f>データ!$V$6</f>
        <v>138.88</v>
      </c>
      <c r="AU10" s="51"/>
      <c r="AV10" s="51"/>
      <c r="AW10" s="51"/>
      <c r="AX10" s="51"/>
      <c r="AY10" s="51"/>
      <c r="AZ10" s="51"/>
      <c r="BA10" s="51"/>
      <c r="BB10" s="52">
        <f>データ!$W$6</f>
        <v>2051.2600000000002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y4et+VDZNe0JsxieFkzEu4K7hYgEEZn6RN6uZSjUeNwBSOircM6O5ib5bmQnKj8up3YwanW9lCOnA8JtsPMRA==" saltValue="Q8v9g86Um4yGQVwObgIEd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32018</v>
      </c>
      <c r="D6" s="33">
        <f t="shared" si="3"/>
        <v>46</v>
      </c>
      <c r="E6" s="33">
        <f t="shared" si="3"/>
        <v>1</v>
      </c>
      <c r="F6" s="33">
        <f t="shared" si="3"/>
        <v>0</v>
      </c>
      <c r="G6" s="33">
        <f t="shared" si="3"/>
        <v>1</v>
      </c>
      <c r="H6" s="33" t="str">
        <f t="shared" si="3"/>
        <v>岩手県　盛岡市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76.569999999999993</v>
      </c>
      <c r="P6" s="34">
        <f t="shared" si="3"/>
        <v>98.08</v>
      </c>
      <c r="Q6" s="34">
        <f t="shared" si="3"/>
        <v>2832</v>
      </c>
      <c r="R6" s="34">
        <f t="shared" si="3"/>
        <v>291859</v>
      </c>
      <c r="S6" s="34">
        <f t="shared" si="3"/>
        <v>886.47</v>
      </c>
      <c r="T6" s="34">
        <f t="shared" si="3"/>
        <v>329.24</v>
      </c>
      <c r="U6" s="34">
        <f t="shared" si="3"/>
        <v>284879</v>
      </c>
      <c r="V6" s="34">
        <f t="shared" si="3"/>
        <v>138.88</v>
      </c>
      <c r="W6" s="34">
        <f t="shared" si="3"/>
        <v>2051.2600000000002</v>
      </c>
      <c r="X6" s="35">
        <f>IF(X7="",NA(),X7)</f>
        <v>114.55</v>
      </c>
      <c r="Y6" s="35">
        <f t="shared" ref="Y6:AG6" si="4">IF(Y7="",NA(),Y7)</f>
        <v>136.05000000000001</v>
      </c>
      <c r="Z6" s="35">
        <f t="shared" si="4"/>
        <v>134.94</v>
      </c>
      <c r="AA6" s="35">
        <f t="shared" si="4"/>
        <v>132.65</v>
      </c>
      <c r="AB6" s="35">
        <f t="shared" si="4"/>
        <v>135.31</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1187.3599999999999</v>
      </c>
      <c r="AU6" s="35">
        <f t="shared" ref="AU6:BC6" si="6">IF(AU7="",NA(),AU7)</f>
        <v>433.14</v>
      </c>
      <c r="AV6" s="35">
        <f t="shared" si="6"/>
        <v>394.48</v>
      </c>
      <c r="AW6" s="35">
        <f t="shared" si="6"/>
        <v>403.61</v>
      </c>
      <c r="AX6" s="35">
        <f t="shared" si="6"/>
        <v>455.32</v>
      </c>
      <c r="AY6" s="35">
        <f t="shared" si="6"/>
        <v>628.34</v>
      </c>
      <c r="AZ6" s="35">
        <f t="shared" si="6"/>
        <v>289.8</v>
      </c>
      <c r="BA6" s="35">
        <f t="shared" si="6"/>
        <v>299.44</v>
      </c>
      <c r="BB6" s="35">
        <f t="shared" si="6"/>
        <v>311.99</v>
      </c>
      <c r="BC6" s="35">
        <f t="shared" si="6"/>
        <v>307.83</v>
      </c>
      <c r="BD6" s="34" t="str">
        <f>IF(BD7="","",IF(BD7="-","【-】","【"&amp;SUBSTITUTE(TEXT(BD7,"#,##0.00"),"-","△")&amp;"】"))</f>
        <v>【264.34】</v>
      </c>
      <c r="BE6" s="35">
        <f>IF(BE7="",NA(),BE7)</f>
        <v>256.14</v>
      </c>
      <c r="BF6" s="35">
        <f t="shared" ref="BF6:BN6" si="7">IF(BF7="",NA(),BF7)</f>
        <v>241.95</v>
      </c>
      <c r="BG6" s="35">
        <f t="shared" si="7"/>
        <v>220.47</v>
      </c>
      <c r="BH6" s="35">
        <f t="shared" si="7"/>
        <v>199.69</v>
      </c>
      <c r="BI6" s="35">
        <f t="shared" si="7"/>
        <v>179.75</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109.37</v>
      </c>
      <c r="BQ6" s="35">
        <f t="shared" ref="BQ6:BY6" si="8">IF(BQ7="",NA(),BQ7)</f>
        <v>133.12</v>
      </c>
      <c r="BR6" s="35">
        <f t="shared" si="8"/>
        <v>127.31</v>
      </c>
      <c r="BS6" s="35">
        <f t="shared" si="8"/>
        <v>125.19</v>
      </c>
      <c r="BT6" s="35">
        <f t="shared" si="8"/>
        <v>130.53</v>
      </c>
      <c r="BU6" s="35">
        <f t="shared" si="8"/>
        <v>99.89</v>
      </c>
      <c r="BV6" s="35">
        <f t="shared" si="8"/>
        <v>107.05</v>
      </c>
      <c r="BW6" s="35">
        <f t="shared" si="8"/>
        <v>106.4</v>
      </c>
      <c r="BX6" s="35">
        <f t="shared" si="8"/>
        <v>107.61</v>
      </c>
      <c r="BY6" s="35">
        <f t="shared" si="8"/>
        <v>106.02</v>
      </c>
      <c r="BZ6" s="34" t="str">
        <f>IF(BZ7="","",IF(BZ7="-","【-】","【"&amp;SUBSTITUTE(TEXT(BZ7,"#,##0.00"),"-","△")&amp;"】"))</f>
        <v>【104.36】</v>
      </c>
      <c r="CA6" s="35">
        <f>IF(CA7="",NA(),CA7)</f>
        <v>196.37</v>
      </c>
      <c r="CB6" s="35">
        <f t="shared" ref="CB6:CJ6" si="9">IF(CB7="",NA(),CB7)</f>
        <v>161.41999999999999</v>
      </c>
      <c r="CC6" s="35">
        <f t="shared" si="9"/>
        <v>169.51</v>
      </c>
      <c r="CD6" s="35">
        <f t="shared" si="9"/>
        <v>172.91</v>
      </c>
      <c r="CE6" s="35">
        <f t="shared" si="9"/>
        <v>166.08</v>
      </c>
      <c r="CF6" s="35">
        <f t="shared" si="9"/>
        <v>165.34</v>
      </c>
      <c r="CG6" s="35">
        <f t="shared" si="9"/>
        <v>155.09</v>
      </c>
      <c r="CH6" s="35">
        <f t="shared" si="9"/>
        <v>156.29</v>
      </c>
      <c r="CI6" s="35">
        <f t="shared" si="9"/>
        <v>155.69</v>
      </c>
      <c r="CJ6" s="35">
        <f t="shared" si="9"/>
        <v>158.6</v>
      </c>
      <c r="CK6" s="34" t="str">
        <f>IF(CK7="","",IF(CK7="-","【-】","【"&amp;SUBSTITUTE(TEXT(CK7,"#,##0.00"),"-","△")&amp;"】"))</f>
        <v>【165.71】</v>
      </c>
      <c r="CL6" s="35">
        <f>IF(CL7="",NA(),CL7)</f>
        <v>65</v>
      </c>
      <c r="CM6" s="35">
        <f t="shared" ref="CM6:CU6" si="10">IF(CM7="",NA(),CM7)</f>
        <v>64.489999999999995</v>
      </c>
      <c r="CN6" s="35">
        <f t="shared" si="10"/>
        <v>64.069999999999993</v>
      </c>
      <c r="CO6" s="35">
        <f t="shared" si="10"/>
        <v>63.51</v>
      </c>
      <c r="CP6" s="35">
        <f t="shared" si="10"/>
        <v>73.42</v>
      </c>
      <c r="CQ6" s="35">
        <f t="shared" si="10"/>
        <v>62.15</v>
      </c>
      <c r="CR6" s="35">
        <f t="shared" si="10"/>
        <v>61.61</v>
      </c>
      <c r="CS6" s="35">
        <f t="shared" si="10"/>
        <v>62.34</v>
      </c>
      <c r="CT6" s="35">
        <f t="shared" si="10"/>
        <v>62.46</v>
      </c>
      <c r="CU6" s="35">
        <f t="shared" si="10"/>
        <v>62.88</v>
      </c>
      <c r="CV6" s="34" t="str">
        <f>IF(CV7="","",IF(CV7="-","【-】","【"&amp;SUBSTITUTE(TEXT(CV7,"#,##0.00"),"-","△")&amp;"】"))</f>
        <v>【60.41】</v>
      </c>
      <c r="CW6" s="35">
        <f>IF(CW7="",NA(),CW7)</f>
        <v>92.32</v>
      </c>
      <c r="CX6" s="35">
        <f t="shared" ref="CX6:DF6" si="11">IF(CX7="",NA(),CX7)</f>
        <v>92.62</v>
      </c>
      <c r="CY6" s="35">
        <f t="shared" si="11"/>
        <v>93.17</v>
      </c>
      <c r="CZ6" s="35">
        <f t="shared" si="11"/>
        <v>93.98</v>
      </c>
      <c r="DA6" s="35">
        <f t="shared" si="11"/>
        <v>94.09</v>
      </c>
      <c r="DB6" s="35">
        <f t="shared" si="11"/>
        <v>90.64</v>
      </c>
      <c r="DC6" s="35">
        <f t="shared" si="11"/>
        <v>90.23</v>
      </c>
      <c r="DD6" s="35">
        <f t="shared" si="11"/>
        <v>90.15</v>
      </c>
      <c r="DE6" s="35">
        <f t="shared" si="11"/>
        <v>90.62</v>
      </c>
      <c r="DF6" s="35">
        <f t="shared" si="11"/>
        <v>90.13</v>
      </c>
      <c r="DG6" s="34" t="str">
        <f>IF(DG7="","",IF(DG7="-","【-】","【"&amp;SUBSTITUTE(TEXT(DG7,"#,##0.00"),"-","△")&amp;"】"))</f>
        <v>【89.93】</v>
      </c>
      <c r="DH6" s="35">
        <f>IF(DH7="",NA(),DH7)</f>
        <v>45.22</v>
      </c>
      <c r="DI6" s="35">
        <f t="shared" ref="DI6:DQ6" si="12">IF(DI7="",NA(),DI7)</f>
        <v>46.45</v>
      </c>
      <c r="DJ6" s="35">
        <f t="shared" si="12"/>
        <v>47.5</v>
      </c>
      <c r="DK6" s="35">
        <f t="shared" si="12"/>
        <v>48.56</v>
      </c>
      <c r="DL6" s="35">
        <f t="shared" si="12"/>
        <v>49.68</v>
      </c>
      <c r="DM6" s="35">
        <f t="shared" si="12"/>
        <v>43.24</v>
      </c>
      <c r="DN6" s="35">
        <f t="shared" si="12"/>
        <v>46.36</v>
      </c>
      <c r="DO6" s="35">
        <f t="shared" si="12"/>
        <v>47.37</v>
      </c>
      <c r="DP6" s="35">
        <f t="shared" si="12"/>
        <v>48.01</v>
      </c>
      <c r="DQ6" s="35">
        <f t="shared" si="12"/>
        <v>48.01</v>
      </c>
      <c r="DR6" s="34" t="str">
        <f>IF(DR7="","",IF(DR7="-","【-】","【"&amp;SUBSTITUTE(TEXT(DR7,"#,##0.00"),"-","△")&amp;"】"))</f>
        <v>【48.12】</v>
      </c>
      <c r="DS6" s="35">
        <f>IF(DS7="",NA(),DS7)</f>
        <v>8.76</v>
      </c>
      <c r="DT6" s="35">
        <f t="shared" ref="DT6:EB6" si="13">IF(DT7="",NA(),DT7)</f>
        <v>10.38</v>
      </c>
      <c r="DU6" s="35">
        <f t="shared" si="13"/>
        <v>11.45</v>
      </c>
      <c r="DV6" s="35">
        <f t="shared" si="13"/>
        <v>12.47</v>
      </c>
      <c r="DW6" s="35">
        <f t="shared" si="13"/>
        <v>13.42</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0.7</v>
      </c>
      <c r="EE6" s="35">
        <f t="shared" ref="EE6:EM6" si="14">IF(EE7="",NA(),EE7)</f>
        <v>0.62</v>
      </c>
      <c r="EF6" s="35">
        <f t="shared" si="14"/>
        <v>0.62</v>
      </c>
      <c r="EG6" s="35">
        <f t="shared" si="14"/>
        <v>0.33</v>
      </c>
      <c r="EH6" s="35">
        <f t="shared" si="14"/>
        <v>0.8</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32018</v>
      </c>
      <c r="D7" s="37">
        <v>46</v>
      </c>
      <c r="E7" s="37">
        <v>1</v>
      </c>
      <c r="F7" s="37">
        <v>0</v>
      </c>
      <c r="G7" s="37">
        <v>1</v>
      </c>
      <c r="H7" s="37" t="s">
        <v>105</v>
      </c>
      <c r="I7" s="37" t="s">
        <v>106</v>
      </c>
      <c r="J7" s="37" t="s">
        <v>107</v>
      </c>
      <c r="K7" s="37" t="s">
        <v>108</v>
      </c>
      <c r="L7" s="37" t="s">
        <v>109</v>
      </c>
      <c r="M7" s="37" t="s">
        <v>110</v>
      </c>
      <c r="N7" s="38" t="s">
        <v>111</v>
      </c>
      <c r="O7" s="38">
        <v>76.569999999999993</v>
      </c>
      <c r="P7" s="38">
        <v>98.08</v>
      </c>
      <c r="Q7" s="38">
        <v>2832</v>
      </c>
      <c r="R7" s="38">
        <v>291859</v>
      </c>
      <c r="S7" s="38">
        <v>886.47</v>
      </c>
      <c r="T7" s="38">
        <v>329.24</v>
      </c>
      <c r="U7" s="38">
        <v>284879</v>
      </c>
      <c r="V7" s="38">
        <v>138.88</v>
      </c>
      <c r="W7" s="38">
        <v>2051.2600000000002</v>
      </c>
      <c r="X7" s="38">
        <v>114.55</v>
      </c>
      <c r="Y7" s="38">
        <v>136.05000000000001</v>
      </c>
      <c r="Z7" s="38">
        <v>134.94</v>
      </c>
      <c r="AA7" s="38">
        <v>132.65</v>
      </c>
      <c r="AB7" s="38">
        <v>135.31</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1187.3599999999999</v>
      </c>
      <c r="AU7" s="38">
        <v>433.14</v>
      </c>
      <c r="AV7" s="38">
        <v>394.48</v>
      </c>
      <c r="AW7" s="38">
        <v>403.61</v>
      </c>
      <c r="AX7" s="38">
        <v>455.32</v>
      </c>
      <c r="AY7" s="38">
        <v>628.34</v>
      </c>
      <c r="AZ7" s="38">
        <v>289.8</v>
      </c>
      <c r="BA7" s="38">
        <v>299.44</v>
      </c>
      <c r="BB7" s="38">
        <v>311.99</v>
      </c>
      <c r="BC7" s="38">
        <v>307.83</v>
      </c>
      <c r="BD7" s="38">
        <v>264.33999999999997</v>
      </c>
      <c r="BE7" s="38">
        <v>256.14</v>
      </c>
      <c r="BF7" s="38">
        <v>241.95</v>
      </c>
      <c r="BG7" s="38">
        <v>220.47</v>
      </c>
      <c r="BH7" s="38">
        <v>199.69</v>
      </c>
      <c r="BI7" s="38">
        <v>179.75</v>
      </c>
      <c r="BJ7" s="38">
        <v>297.13</v>
      </c>
      <c r="BK7" s="38">
        <v>301.99</v>
      </c>
      <c r="BL7" s="38">
        <v>298.08999999999997</v>
      </c>
      <c r="BM7" s="38">
        <v>291.77999999999997</v>
      </c>
      <c r="BN7" s="38">
        <v>295.44</v>
      </c>
      <c r="BO7" s="38">
        <v>274.27</v>
      </c>
      <c r="BP7" s="38">
        <v>109.37</v>
      </c>
      <c r="BQ7" s="38">
        <v>133.12</v>
      </c>
      <c r="BR7" s="38">
        <v>127.31</v>
      </c>
      <c r="BS7" s="38">
        <v>125.19</v>
      </c>
      <c r="BT7" s="38">
        <v>130.53</v>
      </c>
      <c r="BU7" s="38">
        <v>99.89</v>
      </c>
      <c r="BV7" s="38">
        <v>107.05</v>
      </c>
      <c r="BW7" s="38">
        <v>106.4</v>
      </c>
      <c r="BX7" s="38">
        <v>107.61</v>
      </c>
      <c r="BY7" s="38">
        <v>106.02</v>
      </c>
      <c r="BZ7" s="38">
        <v>104.36</v>
      </c>
      <c r="CA7" s="38">
        <v>196.37</v>
      </c>
      <c r="CB7" s="38">
        <v>161.41999999999999</v>
      </c>
      <c r="CC7" s="38">
        <v>169.51</v>
      </c>
      <c r="CD7" s="38">
        <v>172.91</v>
      </c>
      <c r="CE7" s="38">
        <v>166.08</v>
      </c>
      <c r="CF7" s="38">
        <v>165.34</v>
      </c>
      <c r="CG7" s="38">
        <v>155.09</v>
      </c>
      <c r="CH7" s="38">
        <v>156.29</v>
      </c>
      <c r="CI7" s="38">
        <v>155.69</v>
      </c>
      <c r="CJ7" s="38">
        <v>158.6</v>
      </c>
      <c r="CK7" s="38">
        <v>165.71</v>
      </c>
      <c r="CL7" s="38">
        <v>65</v>
      </c>
      <c r="CM7" s="38">
        <v>64.489999999999995</v>
      </c>
      <c r="CN7" s="38">
        <v>64.069999999999993</v>
      </c>
      <c r="CO7" s="38">
        <v>63.51</v>
      </c>
      <c r="CP7" s="38">
        <v>73.42</v>
      </c>
      <c r="CQ7" s="38">
        <v>62.15</v>
      </c>
      <c r="CR7" s="38">
        <v>61.61</v>
      </c>
      <c r="CS7" s="38">
        <v>62.34</v>
      </c>
      <c r="CT7" s="38">
        <v>62.46</v>
      </c>
      <c r="CU7" s="38">
        <v>62.88</v>
      </c>
      <c r="CV7" s="38">
        <v>60.41</v>
      </c>
      <c r="CW7" s="38">
        <v>92.32</v>
      </c>
      <c r="CX7" s="38">
        <v>92.62</v>
      </c>
      <c r="CY7" s="38">
        <v>93.17</v>
      </c>
      <c r="CZ7" s="38">
        <v>93.98</v>
      </c>
      <c r="DA7" s="38">
        <v>94.09</v>
      </c>
      <c r="DB7" s="38">
        <v>90.64</v>
      </c>
      <c r="DC7" s="38">
        <v>90.23</v>
      </c>
      <c r="DD7" s="38">
        <v>90.15</v>
      </c>
      <c r="DE7" s="38">
        <v>90.62</v>
      </c>
      <c r="DF7" s="38">
        <v>90.13</v>
      </c>
      <c r="DG7" s="38">
        <v>89.93</v>
      </c>
      <c r="DH7" s="38">
        <v>45.22</v>
      </c>
      <c r="DI7" s="38">
        <v>46.45</v>
      </c>
      <c r="DJ7" s="38">
        <v>47.5</v>
      </c>
      <c r="DK7" s="38">
        <v>48.56</v>
      </c>
      <c r="DL7" s="38">
        <v>49.68</v>
      </c>
      <c r="DM7" s="38">
        <v>43.24</v>
      </c>
      <c r="DN7" s="38">
        <v>46.36</v>
      </c>
      <c r="DO7" s="38">
        <v>47.37</v>
      </c>
      <c r="DP7" s="38">
        <v>48.01</v>
      </c>
      <c r="DQ7" s="38">
        <v>48.01</v>
      </c>
      <c r="DR7" s="38">
        <v>48.12</v>
      </c>
      <c r="DS7" s="38">
        <v>8.76</v>
      </c>
      <c r="DT7" s="38">
        <v>10.38</v>
      </c>
      <c r="DU7" s="38">
        <v>11.45</v>
      </c>
      <c r="DV7" s="38">
        <v>12.47</v>
      </c>
      <c r="DW7" s="38">
        <v>13.42</v>
      </c>
      <c r="DX7" s="38">
        <v>12.21</v>
      </c>
      <c r="DY7" s="38">
        <v>13.57</v>
      </c>
      <c r="DZ7" s="38">
        <v>14.27</v>
      </c>
      <c r="EA7" s="38">
        <v>16.170000000000002</v>
      </c>
      <c r="EB7" s="38">
        <v>16.600000000000001</v>
      </c>
      <c r="EC7" s="38">
        <v>15.89</v>
      </c>
      <c r="ED7" s="38">
        <v>0.7</v>
      </c>
      <c r="EE7" s="38">
        <v>0.62</v>
      </c>
      <c r="EF7" s="38">
        <v>0.62</v>
      </c>
      <c r="EG7" s="38">
        <v>0.33</v>
      </c>
      <c r="EH7" s="38">
        <v>0.8</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morioka</cp:lastModifiedBy>
  <cp:lastPrinted>2019-01-16T02:59:30Z</cp:lastPrinted>
  <dcterms:created xsi:type="dcterms:W3CDTF">2018-12-03T08:25:52Z</dcterms:created>
  <dcterms:modified xsi:type="dcterms:W3CDTF">2019-01-16T05:53:01Z</dcterms:modified>
  <cp:category/>
</cp:coreProperties>
</file>